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rancesco\Documents\Amazon\Tabella Confronto\"/>
    </mc:Choice>
  </mc:AlternateContent>
  <xr:revisionPtr revIDLastSave="0" documentId="13_ncr:40009_{53FD30CF-EBD1-4937-9204-962914610048}" xr6:coauthVersionLast="44" xr6:coauthVersionMax="44" xr10:uidLastSave="{00000000-0000-0000-0000-000000000000}"/>
  <bookViews>
    <workbookView xWindow="-28920" yWindow="-8130" windowWidth="23280" windowHeight="13200" activeTab="1"/>
  </bookViews>
  <sheets>
    <sheet name="Istruzioni" sheetId="2" r:id="rId1"/>
    <sheet name="Tool Confronto" sheetId="1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F17" i="1" s="1"/>
  <c r="F19" i="1" s="1"/>
  <c r="C16" i="1"/>
  <c r="D16" i="1"/>
  <c r="E16" i="1"/>
  <c r="F16" i="1"/>
  <c r="C17" i="1"/>
  <c r="C19" i="1" s="1"/>
  <c r="D17" i="1"/>
  <c r="C18" i="1"/>
  <c r="D18" i="1"/>
  <c r="E18" i="1"/>
  <c r="F18" i="1"/>
  <c r="D19" i="1"/>
  <c r="C20" i="1"/>
  <c r="D20" i="1"/>
  <c r="D26" i="1" s="1"/>
  <c r="E20" i="1"/>
  <c r="F20" i="1"/>
  <c r="D21" i="1"/>
  <c r="E21" i="1"/>
  <c r="F22" i="1"/>
  <c r="F24" i="1"/>
  <c r="F25" i="1"/>
  <c r="C26" i="1"/>
  <c r="C27" i="1" l="1"/>
  <c r="C28" i="1" s="1"/>
  <c r="D27" i="1"/>
  <c r="D28" i="1" s="1"/>
  <c r="E17" i="1"/>
  <c r="F23" i="1" s="1"/>
  <c r="F26" i="1" s="1"/>
  <c r="F27" i="1" s="1"/>
  <c r="F28" i="1" s="1"/>
  <c r="E19" i="1"/>
  <c r="E23" i="1"/>
  <c r="E26" i="1" s="1"/>
  <c r="E27" i="1" l="1"/>
  <c r="E28" i="1" s="1"/>
</calcChain>
</file>

<file path=xl/sharedStrings.xml><?xml version="1.0" encoding="utf-8"?>
<sst xmlns="http://schemas.openxmlformats.org/spreadsheetml/2006/main" count="93" uniqueCount="77">
  <si>
    <t>Costo e prezzo del prodotto</t>
  </si>
  <si>
    <t>Prezzo di Vendita Unitario a Listino IVA esclusa</t>
  </si>
  <si>
    <t>Prezzo di Vendita Unitario su Amazon IVA Esclusra</t>
  </si>
  <si>
    <t>IVA applicabile</t>
  </si>
  <si>
    <t>Costo di produzione o acquisto IVA Esclusa</t>
  </si>
  <si>
    <t>Caratteristiche fisiche della confezione</t>
  </si>
  <si>
    <t>Peso in kg</t>
  </si>
  <si>
    <t xml:space="preserve">Altezza in cm </t>
  </si>
  <si>
    <t>Larghezza in cm</t>
  </si>
  <si>
    <t>Spessore in cm</t>
  </si>
  <si>
    <t xml:space="preserve"> </t>
  </si>
  <si>
    <t>Spedizioni a Cliente o Amazon</t>
  </si>
  <si>
    <t>Costo Spedizione Unità a Cliente</t>
  </si>
  <si>
    <t>Costo spedizione lotto ad Amazon</t>
  </si>
  <si>
    <t>Unità nel Lotto spedito ad Amazon</t>
  </si>
  <si>
    <t>Stima unità vendute al mese su Amazon</t>
  </si>
  <si>
    <t>Classificazione e costi Amazon</t>
  </si>
  <si>
    <t>Categoria Merceologica di Appartenenza</t>
  </si>
  <si>
    <t>Commissione Amazon  sulle vendite della Categoria</t>
  </si>
  <si>
    <t>Classificazione peso/dimensione listino Amazon</t>
  </si>
  <si>
    <t>Costo unitario spedizione locale dell'unità</t>
  </si>
  <si>
    <t>Informatica</t>
  </si>
  <si>
    <t>Pacco Std &lt; kg 1</t>
  </si>
  <si>
    <t xml:space="preserve"> No Amazon, spedizione a carico Cliente</t>
  </si>
  <si>
    <t xml:space="preserve"> No Amazon, spedizione a carico Venditore</t>
  </si>
  <si>
    <t>Amazon FBM consegna gratuita</t>
  </si>
  <si>
    <t>Amazon FBA</t>
  </si>
  <si>
    <t>Prezzo unitatio di vendita IVa inclusa</t>
  </si>
  <si>
    <t>Quantità vendute (= lotto Amazon)</t>
  </si>
  <si>
    <t>Fatturatot Lordo Totale</t>
  </si>
  <si>
    <t>IVA totale</t>
  </si>
  <si>
    <t>Fatturato netto totale</t>
  </si>
  <si>
    <t>Costo Produzione Tot</t>
  </si>
  <si>
    <t>Costo tot spedizione al Cliente</t>
  </si>
  <si>
    <t>Costo spedizione ad Amazon</t>
  </si>
  <si>
    <t>Commissione di vendita</t>
  </si>
  <si>
    <t>Costo spedizione tramite Amazon (FBA)</t>
  </si>
  <si>
    <t>Stoccaggio medio Amazon (€31/mese)</t>
  </si>
  <si>
    <t>Costi Totali</t>
  </si>
  <si>
    <t>Margine Totale in Valore</t>
  </si>
  <si>
    <t>Margine in %</t>
  </si>
  <si>
    <t>Tool di confronto opzioni di logistica</t>
  </si>
  <si>
    <t>Istruzioni d'Uso</t>
  </si>
  <si>
    <t>Inserire tutti i valori nelle quattro schede superiori, l'assenza di qualche dato comporterebbe dei risultati errati</t>
  </si>
  <si>
    <t>I valori modificabili sono quelli e soltanto quelli in italico; al download dell'applicazione sono inseriti dei valori fittizi</t>
  </si>
  <si>
    <t>Prezzo e costo del prodotto</t>
  </si>
  <si>
    <t>- E' possibile inserire prezzi differenti per listino e prezzo su Amazon</t>
  </si>
  <si>
    <t>- Il costo di produzione è il costo marginale della singola unità (materie prime e mano d'opera per una unità, no ammortamenti o qualsiasi altro genere di costi)</t>
  </si>
  <si>
    <t xml:space="preserve">- Le dimensioni volumetriche sono Indispensabili per definire i costi di stoccaggio </t>
  </si>
  <si>
    <t>- Dimensioni &amp; Peso sono necessari a identificare la categoria del prodotto e il costo di consegna via Amazon</t>
  </si>
  <si>
    <t>Spedizione a Cliente o a Amazon</t>
  </si>
  <si>
    <t>- I costi di spedizione al Cliente sono il costo del corriere per consegnare un singolo prodotto al Cliente</t>
  </si>
  <si>
    <t>- I costi di spedizione ad Amazon sono quelli affrontati per inviare una  determinata quantità di prodotti identici a un centro di logistica Amazon</t>
  </si>
  <si>
    <t>- E' necessario fornire una stima delle vendite mensili per definire i costi complessivi di stoccaggio della quantità fino ad esaurimento scorta; viene utilizzato un costo mensile medio di € 31 a metro cubo</t>
  </si>
  <si>
    <t>- L'indicazione della categoria è a supporto della corretta identificazione della commissione, ma non indispensabile</t>
  </si>
  <si>
    <t>- I costi di commissione Amazon vanno identificati in funzione della categoria del prodotto consultando la lista delle commissioni a questo link</t>
  </si>
  <si>
    <t>- L'indicazione della categoria e del peso sono a supporto della corretta identificazione del costo di spedizione, ma non indispensabili</t>
  </si>
  <si>
    <t>- I costi di spedizione Amazon vanno identificati  sul listino  della logistica scaricabile sulla stessa pagina di FdA Consulting</t>
  </si>
  <si>
    <t>Risultati nel prospetto di confronto</t>
  </si>
  <si>
    <t xml:space="preserve">Vengono presentati quattro differenti modalità di consegna </t>
  </si>
  <si>
    <t>- Vendita e consegna al di fuori di Amazon, ad esempio da proprio e-commerce, con spedizione a carico Cliente</t>
  </si>
  <si>
    <t>- Vendita e consegna al di fuori di Amazon, ad esempio da proprio e-commerce, con spedizione a carico Fornitore</t>
  </si>
  <si>
    <t>- Vendita su Marketplace Amazon, consegna gratuita in modalità FBM</t>
  </si>
  <si>
    <t>- Vendita su Marketplace Amazon, consegna in modalità FBA</t>
  </si>
  <si>
    <t xml:space="preserve">Tutti i diritti riservati </t>
  </si>
  <si>
    <t>Il presente tool è di proprietà di FdA Consulting</t>
  </si>
  <si>
    <t xml:space="preserve">Viene concesso in utilizzo illimitato e gratuito </t>
  </si>
  <si>
    <t>FdA Consulting declina ogni responsabilità per l'utilizzo del tool; i risultati e le stime ottenute non costituiscono informazioni certe e precise, ma appunto esclusivamente stime e previsioni che devono sempre essere verificate nella pratica operativa</t>
  </si>
  <si>
    <t>FdA Consulting</t>
  </si>
  <si>
    <t>viale Col di Lana 14, Milano</t>
  </si>
  <si>
    <t>info@fdawebconsulting.it</t>
  </si>
  <si>
    <t>Pagina Seller centra Commissioni di vendita</t>
  </si>
  <si>
    <t xml:space="preserve">Pagina Tool su Sito FdA Consulting </t>
  </si>
  <si>
    <t>20136 Milano</t>
  </si>
  <si>
    <t>Tutti i diritti riservati</t>
  </si>
  <si>
    <t>viale Col di Lana 14</t>
  </si>
  <si>
    <t>Proprieta FdA Conslting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</si>
</sst>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2" applyAlignment="1">
      <alignment wrapText="1"/>
    </xf>
    <xf numFmtId="0" fontId="9" fillId="0" borderId="4" xfId="1" applyFont="1" applyBorder="1" applyAlignment="1" applyProtection="1">
      <alignment horizontal="center" vertical="center"/>
      <protection locked="0"/>
    </xf>
    <xf numFmtId="10" fontId="9" fillId="0" borderId="4" xfId="1" applyNumberFormat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Protection="1"/>
    <xf numFmtId="0" fontId="8" fillId="2" borderId="1" xfId="1" applyFont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vertical="center" wrapText="1"/>
    </xf>
    <xf numFmtId="10" fontId="8" fillId="0" borderId="0" xfId="1" applyNumberFormat="1" applyFont="1" applyProtection="1"/>
    <xf numFmtId="0" fontId="4" fillId="0" borderId="1" xfId="1" applyFont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8" fillId="0" borderId="0" xfId="1" applyFont="1" applyAlignment="1" applyProtection="1"/>
    <xf numFmtId="0" fontId="4" fillId="4" borderId="6" xfId="1" applyFont="1" applyFill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vertical="center" wrapText="1"/>
    </xf>
    <xf numFmtId="2" fontId="10" fillId="0" borderId="6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 wrapText="1"/>
    </xf>
    <xf numFmtId="2" fontId="10" fillId="0" borderId="9" xfId="1" applyNumberFormat="1" applyFont="1" applyBorder="1" applyAlignment="1" applyProtection="1">
      <alignment horizontal="center" vertical="center"/>
    </xf>
    <xf numFmtId="2" fontId="11" fillId="0" borderId="9" xfId="1" applyNumberFormat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vertical="center" wrapText="1"/>
    </xf>
    <xf numFmtId="2" fontId="10" fillId="0" borderId="11" xfId="1" applyNumberFormat="1" applyFont="1" applyBorder="1" applyAlignment="1" applyProtection="1">
      <alignment horizontal="center" vertical="center"/>
    </xf>
    <xf numFmtId="2" fontId="11" fillId="0" borderId="6" xfId="1" applyNumberFormat="1" applyFont="1" applyBorder="1" applyAlignment="1" applyProtection="1">
      <alignment horizontal="center" vertical="center"/>
    </xf>
    <xf numFmtId="2" fontId="11" fillId="0" borderId="11" xfId="1" applyNumberFormat="1" applyFont="1" applyBorder="1" applyAlignment="1" applyProtection="1">
      <alignment horizontal="center" vertical="center"/>
    </xf>
    <xf numFmtId="10" fontId="10" fillId="0" borderId="11" xfId="1" applyNumberFormat="1" applyFont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</cellXfs>
  <cellStyles count="3">
    <cellStyle name="Collegamento ipertestuale" xfId="2" builtinId="8"/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114301</xdr:rowOff>
    </xdr:from>
    <xdr:to>
      <xdr:col>1</xdr:col>
      <xdr:colOff>1343025</xdr:colOff>
      <xdr:row>4</xdr:row>
      <xdr:rowOff>132495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582B46B-3F4F-4BDB-9BA3-17774DA62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14301"/>
          <a:ext cx="771525" cy="799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123825</xdr:rowOff>
    </xdr:from>
    <xdr:to>
      <xdr:col>0</xdr:col>
      <xdr:colOff>726379</xdr:colOff>
      <xdr:row>3</xdr:row>
      <xdr:rowOff>9525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EC28244-01BE-440D-AC76-5317AFE2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23825"/>
          <a:ext cx="726378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daconsulting.it/tool-fba-fbm/" TargetMode="External"/><Relationship Id="rId1" Type="http://schemas.openxmlformats.org/officeDocument/2006/relationships/hyperlink" Target="https://sellercentral.amazon.com/gp/help/external/G200336920?language=it_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0"/>
  <sheetViews>
    <sheetView workbookViewId="0">
      <selection sqref="A1:IV65536"/>
    </sheetView>
  </sheetViews>
  <sheetFormatPr defaultRowHeight="12.75" x14ac:dyDescent="0.2"/>
  <cols>
    <col min="1" max="1" width="9.140625" style="1"/>
    <col min="2" max="2" width="32.42578125" style="1" customWidth="1"/>
    <col min="3" max="3" width="95.28515625" style="1" customWidth="1"/>
    <col min="4" max="16384" width="9.140625" style="1"/>
  </cols>
  <sheetData>
    <row r="3" spans="2:3" s="3" customFormat="1" ht="18" x14ac:dyDescent="0.25">
      <c r="B3" s="2" t="s">
        <v>41</v>
      </c>
      <c r="C3" s="2"/>
    </row>
    <row r="4" spans="2:3" s="3" customFormat="1" ht="18" x14ac:dyDescent="0.25">
      <c r="B4" s="4" t="s">
        <v>42</v>
      </c>
      <c r="C4" s="4"/>
    </row>
    <row r="6" spans="2:3" s="7" customFormat="1" ht="14.25" x14ac:dyDescent="0.2">
      <c r="B6" s="6" t="s">
        <v>43</v>
      </c>
      <c r="C6" s="6"/>
    </row>
    <row r="7" spans="2:3" s="7" customFormat="1" ht="14.25" x14ac:dyDescent="0.2">
      <c r="B7" s="6" t="s">
        <v>44</v>
      </c>
      <c r="C7" s="6"/>
    </row>
    <row r="8" spans="2:3" s="5" customFormat="1" ht="14.25" x14ac:dyDescent="0.2"/>
    <row r="9" spans="2:3" s="5" customFormat="1" ht="14.25" x14ac:dyDescent="0.2">
      <c r="B9" s="5" t="s">
        <v>45</v>
      </c>
      <c r="C9" s="5" t="s">
        <v>46</v>
      </c>
    </row>
    <row r="10" spans="2:3" s="5" customFormat="1" ht="28.5" x14ac:dyDescent="0.2">
      <c r="C10" s="5" t="s">
        <v>47</v>
      </c>
    </row>
    <row r="11" spans="2:3" s="5" customFormat="1" ht="14.25" x14ac:dyDescent="0.2"/>
    <row r="12" spans="2:3" s="5" customFormat="1" ht="28.5" x14ac:dyDescent="0.2">
      <c r="B12" s="5" t="s">
        <v>5</v>
      </c>
      <c r="C12" s="5" t="s">
        <v>48</v>
      </c>
    </row>
    <row r="13" spans="2:3" s="5" customFormat="1" ht="28.5" x14ac:dyDescent="0.2">
      <c r="C13" s="5" t="s">
        <v>49</v>
      </c>
    </row>
    <row r="14" spans="2:3" s="5" customFormat="1" ht="14.25" x14ac:dyDescent="0.2"/>
    <row r="15" spans="2:3" s="5" customFormat="1" ht="28.5" x14ac:dyDescent="0.2">
      <c r="B15" s="5" t="s">
        <v>50</v>
      </c>
      <c r="C15" s="5" t="s">
        <v>51</v>
      </c>
    </row>
    <row r="16" spans="2:3" s="5" customFormat="1" ht="28.5" x14ac:dyDescent="0.2">
      <c r="C16" s="5" t="s">
        <v>52</v>
      </c>
    </row>
    <row r="17" spans="2:3" s="5" customFormat="1" ht="42.75" x14ac:dyDescent="0.2">
      <c r="C17" s="5" t="s">
        <v>53</v>
      </c>
    </row>
    <row r="18" spans="2:3" s="5" customFormat="1" ht="14.25" x14ac:dyDescent="0.2"/>
    <row r="19" spans="2:3" s="5" customFormat="1" ht="28.5" x14ac:dyDescent="0.2">
      <c r="B19" s="5" t="s">
        <v>16</v>
      </c>
      <c r="C19" s="5" t="s">
        <v>54</v>
      </c>
    </row>
    <row r="20" spans="2:3" s="5" customFormat="1" ht="28.5" x14ac:dyDescent="0.2">
      <c r="C20" s="5" t="s">
        <v>55</v>
      </c>
    </row>
    <row r="21" spans="2:3" s="5" customFormat="1" ht="14.25" x14ac:dyDescent="0.2">
      <c r="C21" s="9" t="s">
        <v>71</v>
      </c>
    </row>
    <row r="22" spans="2:3" s="5" customFormat="1" ht="28.5" x14ac:dyDescent="0.2">
      <c r="C22" s="5" t="s">
        <v>56</v>
      </c>
    </row>
    <row r="23" spans="2:3" s="5" customFormat="1" ht="28.5" x14ac:dyDescent="0.2">
      <c r="C23" s="5" t="s">
        <v>57</v>
      </c>
    </row>
    <row r="24" spans="2:3" s="5" customFormat="1" ht="14.25" x14ac:dyDescent="0.2">
      <c r="C24" s="9" t="s">
        <v>72</v>
      </c>
    </row>
    <row r="25" spans="2:3" s="5" customFormat="1" ht="28.5" customHeight="1" x14ac:dyDescent="0.25">
      <c r="B25" s="2" t="s">
        <v>58</v>
      </c>
      <c r="C25" s="2"/>
    </row>
    <row r="26" spans="2:3" s="5" customFormat="1" ht="14.25" x14ac:dyDescent="0.2"/>
    <row r="27" spans="2:3" s="5" customFormat="1" ht="28.5" x14ac:dyDescent="0.2">
      <c r="B27" s="5" t="s">
        <v>59</v>
      </c>
      <c r="C27" s="5" t="s">
        <v>60</v>
      </c>
    </row>
    <row r="28" spans="2:3" s="5" customFormat="1" ht="28.5" x14ac:dyDescent="0.2">
      <c r="C28" s="5" t="s">
        <v>61</v>
      </c>
    </row>
    <row r="29" spans="2:3" s="5" customFormat="1" ht="14.25" x14ac:dyDescent="0.2">
      <c r="C29" s="5" t="s">
        <v>62</v>
      </c>
    </row>
    <row r="30" spans="2:3" s="5" customFormat="1" ht="14.25" x14ac:dyDescent="0.2">
      <c r="C30" s="5" t="s">
        <v>63</v>
      </c>
    </row>
    <row r="31" spans="2:3" s="5" customFormat="1" ht="14.25" x14ac:dyDescent="0.2"/>
    <row r="32" spans="2:3" s="5" customFormat="1" ht="14.25" x14ac:dyDescent="0.2"/>
    <row r="33" spans="2:3" s="5" customFormat="1" ht="15" x14ac:dyDescent="0.25">
      <c r="B33" s="8" t="s">
        <v>64</v>
      </c>
      <c r="C33" s="8"/>
    </row>
    <row r="34" spans="2:3" s="5" customFormat="1" ht="14.25" x14ac:dyDescent="0.2"/>
    <row r="35" spans="2:3" s="5" customFormat="1" ht="28.5" x14ac:dyDescent="0.2">
      <c r="B35" s="5" t="s">
        <v>65</v>
      </c>
      <c r="C35" s="5" t="s">
        <v>66</v>
      </c>
    </row>
    <row r="36" spans="2:3" s="5" customFormat="1" ht="42.75" x14ac:dyDescent="0.2">
      <c r="C36" s="5" t="s">
        <v>67</v>
      </c>
    </row>
    <row r="37" spans="2:3" s="5" customFormat="1" ht="14.25" x14ac:dyDescent="0.2"/>
    <row r="38" spans="2:3" s="5" customFormat="1" ht="14.25" x14ac:dyDescent="0.2">
      <c r="C38" s="5" t="s">
        <v>68</v>
      </c>
    </row>
    <row r="39" spans="2:3" s="5" customFormat="1" ht="14.25" x14ac:dyDescent="0.2">
      <c r="C39" s="5" t="s">
        <v>69</v>
      </c>
    </row>
    <row r="40" spans="2:3" s="5" customFormat="1" ht="14.25" x14ac:dyDescent="0.2">
      <c r="C40" s="5" t="s">
        <v>70</v>
      </c>
    </row>
  </sheetData>
  <sheetProtection password="CE0B" sheet="1" objects="1" scenarios="1"/>
  <mergeCells count="6">
    <mergeCell ref="B3:C3"/>
    <mergeCell ref="B4:C4"/>
    <mergeCell ref="B6:C6"/>
    <mergeCell ref="B7:C7"/>
    <mergeCell ref="B25:C25"/>
    <mergeCell ref="B33:C33"/>
  </mergeCells>
  <hyperlinks>
    <hyperlink ref="C21" r:id="rId1"/>
    <hyperlink ref="C2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3"/>
  <sheetViews>
    <sheetView tabSelected="1" zoomScale="85" zoomScaleNormal="85" workbookViewId="0">
      <selection activeCell="H15" sqref="H15"/>
    </sheetView>
  </sheetViews>
  <sheetFormatPr defaultColWidth="14.42578125" defaultRowHeight="15.75" customHeight="1" x14ac:dyDescent="0.2"/>
  <cols>
    <col min="1" max="1" width="11.5703125" style="14" customWidth="1"/>
    <col min="2" max="2" width="35.85546875" style="36" customWidth="1"/>
    <col min="3" max="6" width="35.28515625" style="14" customWidth="1"/>
    <col min="7" max="16384" width="14.42578125" style="14"/>
  </cols>
  <sheetData>
    <row r="1" spans="1:28" ht="24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24" customHeight="1" x14ac:dyDescent="0.2">
      <c r="B2" s="15" t="s">
        <v>0</v>
      </c>
      <c r="C2" s="16" t="s">
        <v>1</v>
      </c>
      <c r="D2" s="16" t="s">
        <v>2</v>
      </c>
      <c r="E2" s="16" t="s">
        <v>3</v>
      </c>
      <c r="F2" s="17" t="s">
        <v>4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0.25" customHeight="1" x14ac:dyDescent="0.2">
      <c r="A3" s="18"/>
      <c r="B3" s="15"/>
      <c r="C3" s="10">
        <v>100</v>
      </c>
      <c r="D3" s="10">
        <v>150</v>
      </c>
      <c r="E3" s="11">
        <v>0.22</v>
      </c>
      <c r="F3" s="12">
        <v>20</v>
      </c>
    </row>
    <row r="4" spans="1:28" ht="14.25" x14ac:dyDescent="0.2">
      <c r="B4" s="19"/>
      <c r="C4" s="20"/>
      <c r="D4" s="20"/>
      <c r="E4" s="20"/>
      <c r="F4" s="20"/>
    </row>
    <row r="5" spans="1:28" ht="27" customHeight="1" x14ac:dyDescent="0.2">
      <c r="B5" s="21" t="s">
        <v>5</v>
      </c>
      <c r="C5" s="22" t="s">
        <v>6</v>
      </c>
      <c r="D5" s="22" t="s">
        <v>7</v>
      </c>
      <c r="E5" s="22" t="s">
        <v>8</v>
      </c>
      <c r="F5" s="23" t="s">
        <v>9</v>
      </c>
    </row>
    <row r="6" spans="1:28" ht="20.25" customHeight="1" x14ac:dyDescent="0.2">
      <c r="B6" s="21"/>
      <c r="C6" s="10">
        <v>0.58099999999999996</v>
      </c>
      <c r="D6" s="10">
        <v>8</v>
      </c>
      <c r="E6" s="10">
        <v>41.5</v>
      </c>
      <c r="F6" s="12">
        <v>9.5</v>
      </c>
    </row>
    <row r="7" spans="1:28" ht="14.25" x14ac:dyDescent="0.2">
      <c r="B7" s="19" t="s">
        <v>10</v>
      </c>
      <c r="C7" s="24" t="s">
        <v>10</v>
      </c>
    </row>
    <row r="8" spans="1:28" ht="33" customHeight="1" x14ac:dyDescent="0.2">
      <c r="A8" s="13"/>
      <c r="B8" s="21" t="s">
        <v>11</v>
      </c>
      <c r="C8" s="16" t="s">
        <v>12</v>
      </c>
      <c r="D8" s="16" t="s">
        <v>13</v>
      </c>
      <c r="E8" s="16" t="s">
        <v>14</v>
      </c>
      <c r="F8" s="17" t="s">
        <v>15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20.25" customHeight="1" x14ac:dyDescent="0.2">
      <c r="B9" s="21"/>
      <c r="C9" s="10">
        <v>12</v>
      </c>
      <c r="D9" s="10">
        <v>50</v>
      </c>
      <c r="E9" s="10">
        <v>100</v>
      </c>
      <c r="F9" s="12">
        <v>50</v>
      </c>
    </row>
    <row r="10" spans="1:28" ht="14.25" x14ac:dyDescent="0.2">
      <c r="B10" s="19"/>
    </row>
    <row r="11" spans="1:28" ht="33" customHeight="1" x14ac:dyDescent="0.2">
      <c r="A11" s="19"/>
      <c r="B11" s="21" t="s">
        <v>16</v>
      </c>
      <c r="C11" s="16" t="s">
        <v>17</v>
      </c>
      <c r="D11" s="16" t="s">
        <v>18</v>
      </c>
      <c r="E11" s="16" t="s">
        <v>19</v>
      </c>
      <c r="F11" s="17" t="s">
        <v>20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20.25" customHeight="1" x14ac:dyDescent="0.2">
      <c r="B12" s="21"/>
      <c r="C12" s="10" t="s">
        <v>21</v>
      </c>
      <c r="D12" s="11">
        <v>7.0000000000000007E-2</v>
      </c>
      <c r="E12" s="10" t="s">
        <v>22</v>
      </c>
      <c r="F12" s="12">
        <v>4.41</v>
      </c>
    </row>
    <row r="13" spans="1:28" ht="20.25" customHeight="1" x14ac:dyDescent="0.2">
      <c r="B13" s="19"/>
    </row>
    <row r="14" spans="1:28" ht="25.5" customHeight="1" x14ac:dyDescent="0.2">
      <c r="A14" s="18"/>
      <c r="B14" s="18"/>
      <c r="C14" s="25" t="s">
        <v>23</v>
      </c>
      <c r="D14" s="25" t="s">
        <v>24</v>
      </c>
      <c r="E14" s="25" t="s">
        <v>25</v>
      </c>
      <c r="F14" s="25" t="s">
        <v>26</v>
      </c>
      <c r="G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5.5" customHeight="1" x14ac:dyDescent="0.2">
      <c r="B15" s="26" t="s">
        <v>27</v>
      </c>
      <c r="C15" s="27">
        <f>C3*(1+E3)</f>
        <v>122</v>
      </c>
      <c r="D15" s="27">
        <f>C3*(1+E3)</f>
        <v>122</v>
      </c>
      <c r="E15" s="27">
        <f>D3*(1+E3)</f>
        <v>183</v>
      </c>
      <c r="F15" s="27">
        <f>D3*(1+E3)</f>
        <v>183</v>
      </c>
    </row>
    <row r="16" spans="1:28" ht="25.5" customHeight="1" x14ac:dyDescent="0.2">
      <c r="B16" s="28" t="s">
        <v>28</v>
      </c>
      <c r="C16" s="29">
        <f>E9</f>
        <v>100</v>
      </c>
      <c r="D16" s="29">
        <f>E9</f>
        <v>100</v>
      </c>
      <c r="E16" s="29">
        <f>E9</f>
        <v>100</v>
      </c>
      <c r="F16" s="29">
        <f>E9</f>
        <v>100</v>
      </c>
    </row>
    <row r="17" spans="2:6" ht="25.5" customHeight="1" x14ac:dyDescent="0.2">
      <c r="B17" s="28" t="s">
        <v>29</v>
      </c>
      <c r="C17" s="29">
        <f t="shared" ref="C17:F17" si="0">C15*C16</f>
        <v>12200</v>
      </c>
      <c r="D17" s="29">
        <f t="shared" si="0"/>
        <v>12200</v>
      </c>
      <c r="E17" s="29">
        <f t="shared" si="0"/>
        <v>18300</v>
      </c>
      <c r="F17" s="29">
        <f t="shared" si="0"/>
        <v>18300</v>
      </c>
    </row>
    <row r="18" spans="2:6" ht="25.5" customHeight="1" x14ac:dyDescent="0.2">
      <c r="B18" s="28" t="s">
        <v>30</v>
      </c>
      <c r="C18" s="30">
        <f>C3*E3*E9</f>
        <v>2200</v>
      </c>
      <c r="D18" s="30">
        <f>C3*E3*E9</f>
        <v>2200</v>
      </c>
      <c r="E18" s="30">
        <f>D3*E3*E9</f>
        <v>3300</v>
      </c>
      <c r="F18" s="30">
        <f>D3*E3*E9</f>
        <v>3300</v>
      </c>
    </row>
    <row r="19" spans="2:6" ht="25.5" customHeight="1" x14ac:dyDescent="0.2">
      <c r="B19" s="31" t="s">
        <v>31</v>
      </c>
      <c r="C19" s="32">
        <f t="shared" ref="C19:F19" si="1">C17-C18</f>
        <v>10000</v>
      </c>
      <c r="D19" s="32">
        <f t="shared" si="1"/>
        <v>10000</v>
      </c>
      <c r="E19" s="32">
        <f t="shared" si="1"/>
        <v>15000</v>
      </c>
      <c r="F19" s="32">
        <f t="shared" si="1"/>
        <v>15000</v>
      </c>
    </row>
    <row r="20" spans="2:6" ht="15" hidden="1" x14ac:dyDescent="0.2">
      <c r="B20" s="26" t="s">
        <v>32</v>
      </c>
      <c r="C20" s="33">
        <f>F3*E9</f>
        <v>2000</v>
      </c>
      <c r="D20" s="33">
        <f>F3*E9</f>
        <v>2000</v>
      </c>
      <c r="E20" s="33">
        <f>F3*E9</f>
        <v>2000</v>
      </c>
      <c r="F20" s="33">
        <f>F3*E9</f>
        <v>2000</v>
      </c>
    </row>
    <row r="21" spans="2:6" ht="15" hidden="1" x14ac:dyDescent="0.2">
      <c r="B21" s="28" t="s">
        <v>33</v>
      </c>
      <c r="C21" s="30" t="s">
        <v>10</v>
      </c>
      <c r="D21" s="30">
        <f>C9*E9</f>
        <v>1200</v>
      </c>
      <c r="E21" s="30">
        <f>C9*E9</f>
        <v>1200</v>
      </c>
      <c r="F21" s="30" t="s">
        <v>10</v>
      </c>
    </row>
    <row r="22" spans="2:6" ht="15" hidden="1" x14ac:dyDescent="0.2">
      <c r="B22" s="28" t="s">
        <v>34</v>
      </c>
      <c r="C22" s="30" t="s">
        <v>10</v>
      </c>
      <c r="D22" s="30" t="s">
        <v>10</v>
      </c>
      <c r="E22" s="30" t="s">
        <v>10</v>
      </c>
      <c r="F22" s="30">
        <f>D9</f>
        <v>50</v>
      </c>
    </row>
    <row r="23" spans="2:6" ht="15" hidden="1" x14ac:dyDescent="0.2">
      <c r="B23" s="28" t="s">
        <v>35</v>
      </c>
      <c r="C23" s="30" t="s">
        <v>10</v>
      </c>
      <c r="D23" s="30" t="s">
        <v>10</v>
      </c>
      <c r="E23" s="30">
        <f>D12*E17</f>
        <v>1281.0000000000002</v>
      </c>
      <c r="F23" s="30">
        <f>D12*E17</f>
        <v>1281.0000000000002</v>
      </c>
    </row>
    <row r="24" spans="2:6" ht="28.5" hidden="1" x14ac:dyDescent="0.2">
      <c r="B24" s="28" t="s">
        <v>36</v>
      </c>
      <c r="C24" s="30" t="s">
        <v>10</v>
      </c>
      <c r="D24" s="30" t="s">
        <v>10</v>
      </c>
      <c r="E24" s="30" t="s">
        <v>10</v>
      </c>
      <c r="F24" s="30">
        <f>E9*F12</f>
        <v>441</v>
      </c>
    </row>
    <row r="25" spans="2:6" ht="28.5" hidden="1" x14ac:dyDescent="0.2">
      <c r="B25" s="28" t="s">
        <v>37</v>
      </c>
      <c r="C25" s="30" t="s">
        <v>10</v>
      </c>
      <c r="D25" s="30" t="s">
        <v>10</v>
      </c>
      <c r="E25" s="30" t="s">
        <v>10</v>
      </c>
      <c r="F25" s="30">
        <f>(((D6*E6*F6)/1000000)*E9)*(E9/F9)*31</f>
        <v>19.5548</v>
      </c>
    </row>
    <row r="26" spans="2:6" ht="25.5" customHeight="1" x14ac:dyDescent="0.2">
      <c r="B26" s="31" t="s">
        <v>38</v>
      </c>
      <c r="C26" s="34">
        <f t="shared" ref="C26:F26" si="2">SUM(C20:C25)</f>
        <v>2000</v>
      </c>
      <c r="D26" s="34">
        <f t="shared" si="2"/>
        <v>3200</v>
      </c>
      <c r="E26" s="34">
        <f t="shared" si="2"/>
        <v>4481</v>
      </c>
      <c r="F26" s="34">
        <f t="shared" si="2"/>
        <v>3791.5547999999999</v>
      </c>
    </row>
    <row r="27" spans="2:6" ht="25.5" customHeight="1" x14ac:dyDescent="0.2">
      <c r="B27" s="26" t="s">
        <v>39</v>
      </c>
      <c r="C27" s="27">
        <f t="shared" ref="C27:F27" si="3">C19-C26</f>
        <v>8000</v>
      </c>
      <c r="D27" s="27">
        <f t="shared" si="3"/>
        <v>6800</v>
      </c>
      <c r="E27" s="27">
        <f t="shared" si="3"/>
        <v>10519</v>
      </c>
      <c r="F27" s="27">
        <f t="shared" si="3"/>
        <v>11208.4452</v>
      </c>
    </row>
    <row r="28" spans="2:6" ht="25.5" customHeight="1" x14ac:dyDescent="0.2">
      <c r="B28" s="31" t="s">
        <v>40</v>
      </c>
      <c r="C28" s="35">
        <f t="shared" ref="C28:F28" si="4">C27/C19</f>
        <v>0.8</v>
      </c>
      <c r="D28" s="35">
        <f t="shared" si="4"/>
        <v>0.68</v>
      </c>
      <c r="E28" s="35">
        <f t="shared" si="4"/>
        <v>0.7012666666666667</v>
      </c>
      <c r="F28" s="35">
        <f t="shared" si="4"/>
        <v>0.74722968000000001</v>
      </c>
    </row>
    <row r="29" spans="2:6" ht="14.25" x14ac:dyDescent="0.2">
      <c r="B29" s="19"/>
    </row>
    <row r="30" spans="2:6" ht="18.75" customHeight="1" x14ac:dyDescent="0.2">
      <c r="B30" s="19" t="s">
        <v>76</v>
      </c>
    </row>
    <row r="31" spans="2:6" ht="18.75" customHeight="1" x14ac:dyDescent="0.2">
      <c r="B31" s="14" t="s">
        <v>75</v>
      </c>
    </row>
    <row r="32" spans="2:6" ht="18.75" customHeight="1" x14ac:dyDescent="0.2">
      <c r="B32" s="19" t="s">
        <v>73</v>
      </c>
    </row>
    <row r="33" spans="2:2" ht="18.75" customHeight="1" x14ac:dyDescent="0.2">
      <c r="B33" s="19" t="s">
        <v>74</v>
      </c>
    </row>
    <row r="34" spans="2:2" ht="14.25" x14ac:dyDescent="0.2">
      <c r="B34" s="19"/>
    </row>
    <row r="35" spans="2:2" ht="14.25" x14ac:dyDescent="0.2">
      <c r="B35" s="19"/>
    </row>
    <row r="36" spans="2:2" ht="14.25" x14ac:dyDescent="0.2">
      <c r="B36" s="19"/>
    </row>
    <row r="37" spans="2:2" ht="14.25" x14ac:dyDescent="0.2">
      <c r="B37" s="19"/>
    </row>
    <row r="38" spans="2:2" ht="14.25" x14ac:dyDescent="0.2">
      <c r="B38" s="19"/>
    </row>
    <row r="39" spans="2:2" ht="14.25" x14ac:dyDescent="0.2">
      <c r="B39" s="19"/>
    </row>
    <row r="40" spans="2:2" ht="14.25" x14ac:dyDescent="0.2">
      <c r="B40" s="19"/>
    </row>
    <row r="41" spans="2:2" ht="14.25" x14ac:dyDescent="0.2">
      <c r="B41" s="19"/>
    </row>
    <row r="42" spans="2:2" ht="14.25" x14ac:dyDescent="0.2">
      <c r="B42" s="19"/>
    </row>
    <row r="43" spans="2:2" ht="14.25" x14ac:dyDescent="0.2">
      <c r="B43" s="19"/>
    </row>
    <row r="44" spans="2:2" ht="14.25" x14ac:dyDescent="0.2">
      <c r="B44" s="19"/>
    </row>
    <row r="45" spans="2:2" ht="14.25" x14ac:dyDescent="0.2">
      <c r="B45" s="19"/>
    </row>
    <row r="46" spans="2:2" ht="14.25" x14ac:dyDescent="0.2">
      <c r="B46" s="19"/>
    </row>
    <row r="47" spans="2:2" ht="14.25" x14ac:dyDescent="0.2">
      <c r="B47" s="19"/>
    </row>
    <row r="48" spans="2:2" ht="14.25" x14ac:dyDescent="0.2">
      <c r="B48" s="19"/>
    </row>
    <row r="49" spans="2:2" ht="14.25" x14ac:dyDescent="0.2">
      <c r="B49" s="19"/>
    </row>
    <row r="50" spans="2:2" ht="14.25" x14ac:dyDescent="0.2">
      <c r="B50" s="19"/>
    </row>
    <row r="51" spans="2:2" ht="14.25" x14ac:dyDescent="0.2">
      <c r="B51" s="19"/>
    </row>
    <row r="52" spans="2:2" ht="14.25" x14ac:dyDescent="0.2">
      <c r="B52" s="19"/>
    </row>
    <row r="53" spans="2:2" ht="14.25" x14ac:dyDescent="0.2">
      <c r="B53" s="19"/>
    </row>
    <row r="54" spans="2:2" ht="14.25" x14ac:dyDescent="0.2">
      <c r="B54" s="19"/>
    </row>
    <row r="55" spans="2:2" ht="14.25" x14ac:dyDescent="0.2">
      <c r="B55" s="19"/>
    </row>
    <row r="56" spans="2:2" ht="14.25" x14ac:dyDescent="0.2">
      <c r="B56" s="19"/>
    </row>
    <row r="57" spans="2:2" ht="14.25" x14ac:dyDescent="0.2">
      <c r="B57" s="19"/>
    </row>
    <row r="58" spans="2:2" ht="14.25" x14ac:dyDescent="0.2">
      <c r="B58" s="19"/>
    </row>
    <row r="59" spans="2:2" ht="14.25" x14ac:dyDescent="0.2">
      <c r="B59" s="19"/>
    </row>
    <row r="60" spans="2:2" ht="14.25" x14ac:dyDescent="0.2">
      <c r="B60" s="19"/>
    </row>
    <row r="61" spans="2:2" ht="14.25" x14ac:dyDescent="0.2">
      <c r="B61" s="19"/>
    </row>
    <row r="62" spans="2:2" ht="14.25" x14ac:dyDescent="0.2">
      <c r="B62" s="19"/>
    </row>
    <row r="63" spans="2:2" ht="14.25" x14ac:dyDescent="0.2">
      <c r="B63" s="19"/>
    </row>
    <row r="64" spans="2:2" ht="14.25" x14ac:dyDescent="0.2">
      <c r="B64" s="19"/>
    </row>
    <row r="65" spans="2:2" ht="14.25" x14ac:dyDescent="0.2">
      <c r="B65" s="19"/>
    </row>
    <row r="66" spans="2:2" ht="14.25" x14ac:dyDescent="0.2">
      <c r="B66" s="19"/>
    </row>
    <row r="67" spans="2:2" ht="14.25" x14ac:dyDescent="0.2">
      <c r="B67" s="19"/>
    </row>
    <row r="68" spans="2:2" ht="14.25" x14ac:dyDescent="0.2">
      <c r="B68" s="19"/>
    </row>
    <row r="69" spans="2:2" ht="14.25" x14ac:dyDescent="0.2">
      <c r="B69" s="19"/>
    </row>
    <row r="70" spans="2:2" ht="14.25" x14ac:dyDescent="0.2">
      <c r="B70" s="19"/>
    </row>
    <row r="71" spans="2:2" ht="14.25" x14ac:dyDescent="0.2">
      <c r="B71" s="19"/>
    </row>
    <row r="72" spans="2:2" ht="14.25" x14ac:dyDescent="0.2">
      <c r="B72" s="19"/>
    </row>
    <row r="73" spans="2:2" ht="14.25" x14ac:dyDescent="0.2">
      <c r="B73" s="19"/>
    </row>
    <row r="74" spans="2:2" ht="14.25" x14ac:dyDescent="0.2">
      <c r="B74" s="19"/>
    </row>
    <row r="75" spans="2:2" ht="14.25" x14ac:dyDescent="0.2">
      <c r="B75" s="19"/>
    </row>
    <row r="76" spans="2:2" ht="14.25" x14ac:dyDescent="0.2">
      <c r="B76" s="19"/>
    </row>
    <row r="77" spans="2:2" ht="14.25" x14ac:dyDescent="0.2">
      <c r="B77" s="19"/>
    </row>
    <row r="78" spans="2:2" ht="14.25" x14ac:dyDescent="0.2">
      <c r="B78" s="19"/>
    </row>
    <row r="79" spans="2:2" ht="14.25" x14ac:dyDescent="0.2">
      <c r="B79" s="19"/>
    </row>
    <row r="80" spans="2:2" ht="14.25" x14ac:dyDescent="0.2">
      <c r="B80" s="19"/>
    </row>
    <row r="81" spans="2:2" ht="14.25" x14ac:dyDescent="0.2">
      <c r="B81" s="19"/>
    </row>
    <row r="82" spans="2:2" ht="14.25" x14ac:dyDescent="0.2">
      <c r="B82" s="19"/>
    </row>
    <row r="83" spans="2:2" ht="14.25" x14ac:dyDescent="0.2">
      <c r="B83" s="19"/>
    </row>
    <row r="84" spans="2:2" ht="14.25" x14ac:dyDescent="0.2">
      <c r="B84" s="19"/>
    </row>
    <row r="85" spans="2:2" ht="14.25" x14ac:dyDescent="0.2">
      <c r="B85" s="19"/>
    </row>
    <row r="86" spans="2:2" ht="14.25" x14ac:dyDescent="0.2">
      <c r="B86" s="19"/>
    </row>
    <row r="87" spans="2:2" ht="14.25" x14ac:dyDescent="0.2">
      <c r="B87" s="19"/>
    </row>
    <row r="88" spans="2:2" ht="14.25" x14ac:dyDescent="0.2">
      <c r="B88" s="19"/>
    </row>
    <row r="89" spans="2:2" ht="14.25" x14ac:dyDescent="0.2">
      <c r="B89" s="19"/>
    </row>
    <row r="90" spans="2:2" ht="14.25" x14ac:dyDescent="0.2">
      <c r="B90" s="19"/>
    </row>
    <row r="91" spans="2:2" ht="14.25" x14ac:dyDescent="0.2">
      <c r="B91" s="19"/>
    </row>
    <row r="92" spans="2:2" ht="14.25" x14ac:dyDescent="0.2">
      <c r="B92" s="19"/>
    </row>
    <row r="93" spans="2:2" ht="14.25" x14ac:dyDescent="0.2">
      <c r="B93" s="19"/>
    </row>
    <row r="94" spans="2:2" ht="14.25" x14ac:dyDescent="0.2">
      <c r="B94" s="19"/>
    </row>
    <row r="95" spans="2:2" ht="14.25" x14ac:dyDescent="0.2">
      <c r="B95" s="19"/>
    </row>
    <row r="96" spans="2:2" ht="14.25" x14ac:dyDescent="0.2">
      <c r="B96" s="19"/>
    </row>
    <row r="97" spans="2:2" ht="14.25" x14ac:dyDescent="0.2">
      <c r="B97" s="19"/>
    </row>
    <row r="98" spans="2:2" ht="14.25" x14ac:dyDescent="0.2">
      <c r="B98" s="19"/>
    </row>
    <row r="99" spans="2:2" ht="14.25" x14ac:dyDescent="0.2">
      <c r="B99" s="19"/>
    </row>
    <row r="100" spans="2:2" ht="14.25" x14ac:dyDescent="0.2">
      <c r="B100" s="19"/>
    </row>
    <row r="101" spans="2:2" ht="14.25" x14ac:dyDescent="0.2">
      <c r="B101" s="19"/>
    </row>
    <row r="102" spans="2:2" ht="14.25" x14ac:dyDescent="0.2">
      <c r="B102" s="19"/>
    </row>
    <row r="103" spans="2:2" ht="14.25" x14ac:dyDescent="0.2">
      <c r="B103" s="19"/>
    </row>
    <row r="104" spans="2:2" ht="14.25" x14ac:dyDescent="0.2">
      <c r="B104" s="19"/>
    </row>
    <row r="105" spans="2:2" ht="14.25" x14ac:dyDescent="0.2">
      <c r="B105" s="19"/>
    </row>
    <row r="106" spans="2:2" ht="14.25" x14ac:dyDescent="0.2">
      <c r="B106" s="19"/>
    </row>
    <row r="107" spans="2:2" ht="14.25" x14ac:dyDescent="0.2">
      <c r="B107" s="19"/>
    </row>
    <row r="108" spans="2:2" ht="14.25" x14ac:dyDescent="0.2">
      <c r="B108" s="19"/>
    </row>
    <row r="109" spans="2:2" ht="14.25" x14ac:dyDescent="0.2">
      <c r="B109" s="19"/>
    </row>
    <row r="110" spans="2:2" ht="14.25" x14ac:dyDescent="0.2">
      <c r="B110" s="19"/>
    </row>
    <row r="111" spans="2:2" ht="14.25" x14ac:dyDescent="0.2">
      <c r="B111" s="19"/>
    </row>
    <row r="112" spans="2:2" ht="14.25" x14ac:dyDescent="0.2">
      <c r="B112" s="19"/>
    </row>
    <row r="113" spans="2:2" ht="14.25" x14ac:dyDescent="0.2">
      <c r="B113" s="19"/>
    </row>
    <row r="114" spans="2:2" ht="14.25" x14ac:dyDescent="0.2">
      <c r="B114" s="19"/>
    </row>
    <row r="115" spans="2:2" ht="14.25" x14ac:dyDescent="0.2">
      <c r="B115" s="19"/>
    </row>
    <row r="116" spans="2:2" ht="14.25" x14ac:dyDescent="0.2">
      <c r="B116" s="19"/>
    </row>
    <row r="117" spans="2:2" ht="14.25" x14ac:dyDescent="0.2">
      <c r="B117" s="19"/>
    </row>
    <row r="118" spans="2:2" ht="14.25" x14ac:dyDescent="0.2">
      <c r="B118" s="19"/>
    </row>
    <row r="119" spans="2:2" ht="14.25" x14ac:dyDescent="0.2">
      <c r="B119" s="19"/>
    </row>
    <row r="120" spans="2:2" ht="14.25" x14ac:dyDescent="0.2">
      <c r="B120" s="19"/>
    </row>
    <row r="121" spans="2:2" ht="14.25" x14ac:dyDescent="0.2">
      <c r="B121" s="19"/>
    </row>
    <row r="122" spans="2:2" ht="14.25" x14ac:dyDescent="0.2">
      <c r="B122" s="19"/>
    </row>
    <row r="123" spans="2:2" ht="14.25" x14ac:dyDescent="0.2">
      <c r="B123" s="19"/>
    </row>
    <row r="124" spans="2:2" ht="14.25" x14ac:dyDescent="0.2">
      <c r="B124" s="19"/>
    </row>
    <row r="125" spans="2:2" ht="14.25" x14ac:dyDescent="0.2">
      <c r="B125" s="19"/>
    </row>
    <row r="126" spans="2:2" ht="14.25" x14ac:dyDescent="0.2">
      <c r="B126" s="19"/>
    </row>
    <row r="127" spans="2:2" ht="14.25" x14ac:dyDescent="0.2">
      <c r="B127" s="19"/>
    </row>
    <row r="128" spans="2:2" ht="14.25" x14ac:dyDescent="0.2">
      <c r="B128" s="19"/>
    </row>
    <row r="129" spans="2:2" ht="14.25" x14ac:dyDescent="0.2">
      <c r="B129" s="19"/>
    </row>
    <row r="130" spans="2:2" ht="14.25" x14ac:dyDescent="0.2">
      <c r="B130" s="19"/>
    </row>
    <row r="131" spans="2:2" ht="14.25" x14ac:dyDescent="0.2">
      <c r="B131" s="19"/>
    </row>
    <row r="132" spans="2:2" ht="14.25" x14ac:dyDescent="0.2">
      <c r="B132" s="19"/>
    </row>
    <row r="133" spans="2:2" ht="14.25" x14ac:dyDescent="0.2">
      <c r="B133" s="19"/>
    </row>
    <row r="134" spans="2:2" ht="14.25" x14ac:dyDescent="0.2">
      <c r="B134" s="19"/>
    </row>
    <row r="135" spans="2:2" ht="14.25" x14ac:dyDescent="0.2">
      <c r="B135" s="19"/>
    </row>
    <row r="136" spans="2:2" ht="14.25" x14ac:dyDescent="0.2">
      <c r="B136" s="19"/>
    </row>
    <row r="137" spans="2:2" ht="14.25" x14ac:dyDescent="0.2">
      <c r="B137" s="19"/>
    </row>
    <row r="138" spans="2:2" ht="14.25" x14ac:dyDescent="0.2">
      <c r="B138" s="19"/>
    </row>
    <row r="139" spans="2:2" ht="14.25" x14ac:dyDescent="0.2">
      <c r="B139" s="19"/>
    </row>
    <row r="140" spans="2:2" ht="14.25" x14ac:dyDescent="0.2">
      <c r="B140" s="19"/>
    </row>
    <row r="141" spans="2:2" ht="14.25" x14ac:dyDescent="0.2">
      <c r="B141" s="19"/>
    </row>
    <row r="142" spans="2:2" ht="14.25" x14ac:dyDescent="0.2">
      <c r="B142" s="19"/>
    </row>
    <row r="143" spans="2:2" ht="14.25" x14ac:dyDescent="0.2">
      <c r="B143" s="19"/>
    </row>
    <row r="144" spans="2:2" ht="14.25" x14ac:dyDescent="0.2">
      <c r="B144" s="19"/>
    </row>
    <row r="145" spans="2:2" ht="14.25" x14ac:dyDescent="0.2">
      <c r="B145" s="19"/>
    </row>
    <row r="146" spans="2:2" ht="14.25" x14ac:dyDescent="0.2">
      <c r="B146" s="19"/>
    </row>
    <row r="147" spans="2:2" ht="14.25" x14ac:dyDescent="0.2">
      <c r="B147" s="19"/>
    </row>
    <row r="148" spans="2:2" ht="14.25" x14ac:dyDescent="0.2">
      <c r="B148" s="19"/>
    </row>
    <row r="149" spans="2:2" ht="14.25" x14ac:dyDescent="0.2">
      <c r="B149" s="19"/>
    </row>
    <row r="150" spans="2:2" ht="14.25" x14ac:dyDescent="0.2">
      <c r="B150" s="19"/>
    </row>
    <row r="151" spans="2:2" ht="14.25" x14ac:dyDescent="0.2">
      <c r="B151" s="19"/>
    </row>
    <row r="152" spans="2:2" ht="14.25" x14ac:dyDescent="0.2">
      <c r="B152" s="19"/>
    </row>
    <row r="153" spans="2:2" ht="14.25" x14ac:dyDescent="0.2">
      <c r="B153" s="19"/>
    </row>
    <row r="154" spans="2:2" ht="14.25" x14ac:dyDescent="0.2">
      <c r="B154" s="19"/>
    </row>
    <row r="155" spans="2:2" ht="14.25" x14ac:dyDescent="0.2">
      <c r="B155" s="19"/>
    </row>
    <row r="156" spans="2:2" ht="14.25" x14ac:dyDescent="0.2"/>
    <row r="157" spans="2:2" ht="14.25" x14ac:dyDescent="0.2"/>
    <row r="158" spans="2:2" ht="14.25" x14ac:dyDescent="0.2"/>
    <row r="159" spans="2:2" ht="14.25" x14ac:dyDescent="0.2"/>
    <row r="160" spans="2:2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</sheetData>
  <sheetProtection password="CE0B" sheet="1" objects="1" scenarios="1"/>
  <mergeCells count="4">
    <mergeCell ref="B2:B3"/>
    <mergeCell ref="B5:B6"/>
    <mergeCell ref="B8:B9"/>
    <mergeCell ref="B11:B12"/>
  </mergeCells>
  <pageMargins left="0" right="0" top="0" bottom="0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Tool Confronto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Francesco</cp:lastModifiedBy>
  <dcterms:created xsi:type="dcterms:W3CDTF">2020-05-22T12:39:27Z</dcterms:created>
  <dcterms:modified xsi:type="dcterms:W3CDTF">2020-05-22T13:25:35Z</dcterms:modified>
</cp:coreProperties>
</file>